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<sst xmlns="http://schemas.openxmlformats.org/spreadsheetml/2006/main" count="138" uniqueCount="26">
  <si>
    <t>Место размещения</t>
  </si>
  <si>
    <t>Временной отрезок</t>
  </si>
  <si>
    <t>Приблизительная стоимость пакета рекламной кампании</t>
  </si>
  <si>
    <t>Изготовление баннера</t>
  </si>
  <si>
    <t>Доля географии</t>
  </si>
  <si>
    <t>Частота показов F</t>
  </si>
  <si>
    <t>Таргетинг</t>
  </si>
  <si>
    <t>общая стоимость</t>
  </si>
  <si>
    <t>Визиты</t>
  </si>
  <si>
    <t>Небоскреб</t>
  </si>
  <si>
    <t>Перетяжка</t>
  </si>
  <si>
    <t>Прогноз показов</t>
  </si>
  <si>
    <t>Мини-небо</t>
  </si>
  <si>
    <t>Екатеринбург</t>
  </si>
  <si>
    <t>Россия</t>
  </si>
  <si>
    <t>Весь мир</t>
  </si>
  <si>
    <t>Просмотры</t>
  </si>
  <si>
    <t>География</t>
  </si>
  <si>
    <t>Глубина просмотра</t>
  </si>
  <si>
    <t>СО</t>
  </si>
  <si>
    <t xml:space="preserve">показы F </t>
  </si>
  <si>
    <t>Небоскреб CPM за 1000 показов</t>
  </si>
  <si>
    <t>Перетяжка CPM за 1000 показов</t>
  </si>
  <si>
    <t>Мини-небо CPM за 1000 показов</t>
  </si>
  <si>
    <t>СВЕРДЛОВСКАЯ ОБЛАСТЬ</t>
  </si>
  <si>
    <t>ЕКАТЕРИНБУРГ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</si>
</sst>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#,##0_р_."/>
  </numFmts>
  <fonts count="11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18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1" fontId="2" fillId="0" borderId="4" xfId="0" applyNumberFormat="1" applyFon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1" fontId="3" fillId="0" borderId="4" xfId="0" applyNumberFormat="1" applyFont="1" applyBorder="1" applyAlignment="1">
      <alignment horizontal="center"/>
    </xf>
    <xf numFmtId="181" fontId="3" fillId="3" borderId="5" xfId="0" applyNumberFormat="1" applyFont="1" applyFill="1" applyBorder="1" applyAlignment="1">
      <alignment horizontal="center"/>
    </xf>
    <xf numFmtId="181" fontId="3" fillId="0" borderId="6" xfId="0" applyNumberFormat="1" applyFont="1" applyBorder="1" applyAlignment="1">
      <alignment horizontal="center" wrapText="1"/>
    </xf>
    <xf numFmtId="181" fontId="3" fillId="0" borderId="7" xfId="0" applyNumberFormat="1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9" fontId="0" fillId="3" borderId="4" xfId="0" applyNumberFormat="1" applyFill="1" applyBorder="1" applyAlignment="1">
      <alignment horizontal="center"/>
    </xf>
    <xf numFmtId="9" fontId="0" fillId="3" borderId="8" xfId="0" applyNumberForma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5" fillId="0" borderId="11" xfId="0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9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9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9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4" borderId="4" xfId="0" applyFont="1" applyFill="1" applyBorder="1" applyAlignment="1">
      <alignment/>
    </xf>
    <xf numFmtId="0" fontId="6" fillId="4" borderId="19" xfId="0" applyFont="1" applyFill="1" applyBorder="1" applyAlignment="1">
      <alignment horizontal="left" vertical="center" wrapText="1"/>
    </xf>
    <xf numFmtId="0" fontId="6" fillId="4" borderId="20" xfId="0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6" fillId="4" borderId="22" xfId="0" applyFont="1" applyFill="1" applyBorder="1" applyAlignment="1">
      <alignment/>
    </xf>
    <xf numFmtId="0" fontId="6" fillId="4" borderId="23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3" fontId="5" fillId="0" borderId="15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0" fontId="0" fillId="5" borderId="0" xfId="0" applyFill="1" applyAlignment="1">
      <alignment/>
    </xf>
    <xf numFmtId="181" fontId="3" fillId="3" borderId="15" xfId="0" applyNumberFormat="1" applyFont="1" applyFill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81" fontId="3" fillId="3" borderId="17" xfId="0" applyNumberFormat="1" applyFont="1" applyFill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0" fontId="1" fillId="2" borderId="10" xfId="0" applyFont="1" applyFill="1" applyBorder="1" applyAlignment="1">
      <alignment horizontal="center" vertical="top" wrapText="1"/>
    </xf>
    <xf numFmtId="0" fontId="1" fillId="2" borderId="25" xfId="0" applyFont="1" applyFill="1" applyBorder="1" applyAlignment="1">
      <alignment horizontal="center" vertical="top" wrapText="1"/>
    </xf>
    <xf numFmtId="181" fontId="3" fillId="3" borderId="26" xfId="0" applyNumberFormat="1" applyFont="1" applyFill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181" fontId="5" fillId="0" borderId="26" xfId="0" applyNumberFormat="1" applyFont="1" applyBorder="1" applyAlignment="1">
      <alignment horizontal="center"/>
    </xf>
    <xf numFmtId="181" fontId="5" fillId="0" borderId="15" xfId="0" applyNumberFormat="1" applyFont="1" applyBorder="1" applyAlignment="1">
      <alignment horizontal="center"/>
    </xf>
    <xf numFmtId="181" fontId="5" fillId="0" borderId="17" xfId="0" applyNumberFormat="1" applyFont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181" fontId="5" fillId="0" borderId="26" xfId="0" applyNumberFormat="1" applyFont="1" applyBorder="1" applyAlignment="1">
      <alignment horizontal="center"/>
    </xf>
    <xf numFmtId="181" fontId="5" fillId="0" borderId="15" xfId="0" applyNumberFormat="1" applyFont="1" applyBorder="1" applyAlignment="1">
      <alignment horizontal="center"/>
    </xf>
    <xf numFmtId="181" fontId="5" fillId="0" borderId="17" xfId="0" applyNumberFormat="1" applyFont="1" applyBorder="1" applyAlignment="1">
      <alignment horizontal="center"/>
    </xf>
    <xf numFmtId="181" fontId="2" fillId="0" borderId="26" xfId="0" applyNumberFormat="1" applyFont="1" applyBorder="1" applyAlignment="1">
      <alignment horizontal="center" wrapText="1"/>
    </xf>
    <xf numFmtId="181" fontId="2" fillId="0" borderId="15" xfId="0" applyNumberFormat="1" applyFont="1" applyBorder="1" applyAlignment="1">
      <alignment horizontal="center" wrapText="1"/>
    </xf>
    <xf numFmtId="181" fontId="2" fillId="0" borderId="17" xfId="0" applyNumberFormat="1" applyFont="1" applyBorder="1" applyAlignment="1">
      <alignment horizontal="center" wrapText="1"/>
    </xf>
    <xf numFmtId="0" fontId="4" fillId="2" borderId="3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 vertical="top" wrapText="1"/>
    </xf>
    <xf numFmtId="1" fontId="2" fillId="0" borderId="27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3" borderId="29" xfId="0" applyFont="1" applyFill="1" applyBorder="1" applyAlignment="1">
      <alignment horizontal="center" vertical="top" wrapText="1"/>
    </xf>
    <xf numFmtId="1" fontId="2" fillId="0" borderId="16" xfId="0" applyNumberFormat="1" applyFont="1" applyBorder="1" applyAlignment="1">
      <alignment horizontal="center" vertical="top" wrapText="1"/>
    </xf>
    <xf numFmtId="0" fontId="2" fillId="3" borderId="30" xfId="0" applyFont="1" applyFill="1" applyBorder="1" applyAlignment="1">
      <alignment horizontal="center" vertical="top" wrapText="1"/>
    </xf>
    <xf numFmtId="1" fontId="2" fillId="0" borderId="18" xfId="0" applyNumberFormat="1" applyFont="1" applyBorder="1" applyAlignment="1">
      <alignment horizontal="center" vertical="top" wrapText="1"/>
    </xf>
    <xf numFmtId="0" fontId="5" fillId="4" borderId="19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9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4" borderId="20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9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7" fillId="4" borderId="21" xfId="0" applyFont="1" applyFill="1" applyBorder="1" applyAlignment="1">
      <alignment horizontal="left" vertical="center" wrapText="1"/>
    </xf>
    <xf numFmtId="3" fontId="8" fillId="0" borderId="24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9" fontId="8" fillId="0" borderId="17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2" fontId="5" fillId="3" borderId="31" xfId="0" applyNumberFormat="1" applyFont="1" applyFill="1" applyBorder="1" applyAlignment="1">
      <alignment horizontal="center" vertical="top" wrapText="1"/>
    </xf>
    <xf numFmtId="42" fontId="5" fillId="0" borderId="26" xfId="0" applyNumberFormat="1" applyFont="1" applyBorder="1" applyAlignment="1">
      <alignment horizontal="center" vertical="top" wrapText="1"/>
    </xf>
    <xf numFmtId="42" fontId="5" fillId="3" borderId="26" xfId="0" applyNumberFormat="1" applyFont="1" applyFill="1" applyBorder="1" applyAlignment="1">
      <alignment horizontal="center" vertical="top" wrapText="1"/>
    </xf>
    <xf numFmtId="42" fontId="2" fillId="0" borderId="26" xfId="0" applyNumberFormat="1" applyFont="1" applyBorder="1" applyAlignment="1">
      <alignment horizontal="center" vertical="top" wrapText="1"/>
    </xf>
    <xf numFmtId="42" fontId="5" fillId="3" borderId="32" xfId="0" applyNumberFormat="1" applyFont="1" applyFill="1" applyBorder="1" applyAlignment="1">
      <alignment horizontal="center" vertical="top" wrapText="1"/>
    </xf>
    <xf numFmtId="42" fontId="5" fillId="0" borderId="15" xfId="0" applyNumberFormat="1" applyFont="1" applyBorder="1" applyAlignment="1">
      <alignment horizontal="center" vertical="top" wrapText="1"/>
    </xf>
    <xf numFmtId="42" fontId="5" fillId="3" borderId="15" xfId="0" applyNumberFormat="1" applyFont="1" applyFill="1" applyBorder="1" applyAlignment="1">
      <alignment horizontal="center" vertical="top" wrapText="1"/>
    </xf>
    <xf numFmtId="42" fontId="2" fillId="0" borderId="15" xfId="0" applyNumberFormat="1" applyFont="1" applyBorder="1" applyAlignment="1">
      <alignment horizontal="center" vertical="top" wrapText="1"/>
    </xf>
    <xf numFmtId="42" fontId="5" fillId="3" borderId="33" xfId="0" applyNumberFormat="1" applyFont="1" applyFill="1" applyBorder="1" applyAlignment="1">
      <alignment horizontal="center" vertical="top" wrapText="1"/>
    </xf>
    <xf numFmtId="42" fontId="5" fillId="0" borderId="17" xfId="0" applyNumberFormat="1" applyFont="1" applyBorder="1" applyAlignment="1">
      <alignment horizontal="center" vertical="top" wrapText="1"/>
    </xf>
    <xf numFmtId="42" fontId="5" fillId="3" borderId="17" xfId="0" applyNumberFormat="1" applyFont="1" applyFill="1" applyBorder="1" applyAlignment="1">
      <alignment horizontal="center" vertical="top" wrapText="1"/>
    </xf>
    <xf numFmtId="42" fontId="2" fillId="0" borderId="17" xfId="0" applyNumberFormat="1" applyFont="1" applyBorder="1" applyAlignment="1">
      <alignment horizontal="center" vertical="top" wrapText="1"/>
    </xf>
    <xf numFmtId="42" fontId="5" fillId="0" borderId="26" xfId="0" applyNumberFormat="1" applyFont="1" applyBorder="1" applyAlignment="1">
      <alignment horizontal="center" vertical="top" wrapText="1"/>
    </xf>
    <xf numFmtId="42" fontId="5" fillId="0" borderId="15" xfId="0" applyNumberFormat="1" applyFont="1" applyBorder="1" applyAlignment="1">
      <alignment horizontal="center" vertical="top" wrapText="1"/>
    </xf>
    <xf numFmtId="42" fontId="5" fillId="0" borderId="17" xfId="0" applyNumberFormat="1" applyFont="1" applyBorder="1" applyAlignment="1">
      <alignment horizontal="center" vertical="top" wrapText="1"/>
    </xf>
    <xf numFmtId="42" fontId="3" fillId="3" borderId="26" xfId="0" applyNumberFormat="1" applyFont="1" applyFill="1" applyBorder="1" applyAlignment="1">
      <alignment horizontal="center" vertical="top" wrapText="1"/>
    </xf>
    <xf numFmtId="42" fontId="3" fillId="3" borderId="15" xfId="0" applyNumberFormat="1" applyFont="1" applyFill="1" applyBorder="1" applyAlignment="1">
      <alignment horizontal="center" vertical="top" wrapText="1"/>
    </xf>
    <xf numFmtId="42" fontId="3" fillId="3" borderId="17" xfId="0" applyNumberFormat="1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tabSelected="1" view="pageBreakPreview" zoomScale="85" zoomScaleSheetLayoutView="85" workbookViewId="0" topLeftCell="A7">
      <selection activeCell="A7" sqref="A7:F8"/>
    </sheetView>
  </sheetViews>
  <sheetFormatPr defaultColWidth="9.140625" defaultRowHeight="12.75"/>
  <cols>
    <col min="1" max="1" width="13.8515625" style="0" customWidth="1"/>
    <col min="2" max="2" width="21.00390625" style="0" customWidth="1"/>
    <col min="3" max="3" width="23.140625" style="0" customWidth="1"/>
    <col min="4" max="4" width="16.7109375" style="0" customWidth="1"/>
    <col min="5" max="5" width="19.57421875" style="0" customWidth="1"/>
    <col min="6" max="6" width="20.7109375" style="0" customWidth="1"/>
    <col min="7" max="7" width="15.00390625" style="0" customWidth="1"/>
  </cols>
  <sheetData>
    <row r="1" spans="2:7" ht="16.5" thickBot="1">
      <c r="B1" s="38"/>
      <c r="C1" s="42" t="s">
        <v>8</v>
      </c>
      <c r="D1" s="43" t="s">
        <v>16</v>
      </c>
      <c r="E1" s="43" t="s">
        <v>17</v>
      </c>
      <c r="F1" s="43" t="s">
        <v>18</v>
      </c>
      <c r="G1" s="44"/>
    </row>
    <row r="2" spans="2:7" ht="15">
      <c r="B2" s="82" t="s">
        <v>15</v>
      </c>
      <c r="C2" s="83">
        <v>324461</v>
      </c>
      <c r="D2" s="84">
        <v>1068529</v>
      </c>
      <c r="E2" s="85">
        <v>1</v>
      </c>
      <c r="F2" s="86">
        <v>3.3</v>
      </c>
      <c r="G2" s="87"/>
    </row>
    <row r="3" spans="2:7" ht="15">
      <c r="B3" s="88" t="s">
        <v>14</v>
      </c>
      <c r="C3" s="89">
        <v>266792</v>
      </c>
      <c r="D3" s="90">
        <v>930966</v>
      </c>
      <c r="E3" s="91">
        <v>0.85</v>
      </c>
      <c r="F3" s="92">
        <v>3.5</v>
      </c>
      <c r="G3" s="93"/>
    </row>
    <row r="4" spans="2:7" ht="15">
      <c r="B4" s="88" t="s">
        <v>19</v>
      </c>
      <c r="C4" s="94">
        <v>102310</v>
      </c>
      <c r="D4" s="90">
        <v>533610</v>
      </c>
      <c r="E4" s="91">
        <v>0.5</v>
      </c>
      <c r="F4" s="92">
        <v>5.2</v>
      </c>
      <c r="G4" s="93"/>
    </row>
    <row r="5" spans="2:7" ht="21" thickBot="1">
      <c r="B5" s="95" t="s">
        <v>13</v>
      </c>
      <c r="C5" s="96">
        <v>94968</v>
      </c>
      <c r="D5" s="97">
        <v>502606</v>
      </c>
      <c r="E5" s="98">
        <v>0.47</v>
      </c>
      <c r="F5" s="99">
        <v>5.3</v>
      </c>
      <c r="G5" s="100"/>
    </row>
    <row r="6" spans="2:7" ht="13.5" thickBot="1">
      <c r="B6" s="2"/>
      <c r="C6" s="2"/>
      <c r="D6" s="3"/>
      <c r="E6" s="2"/>
      <c r="F6" s="2"/>
      <c r="G6" s="2"/>
    </row>
    <row r="7" spans="2:3" ht="13.5" thickBot="1">
      <c r="B7" s="18" t="s">
        <v>8</v>
      </c>
      <c r="C7" s="23"/>
    </row>
    <row r="8" spans="2:6" ht="18.75" thickBot="1">
      <c r="B8" s="15">
        <v>94968</v>
      </c>
      <c r="C8" s="101" t="s">
        <v>25</v>
      </c>
      <c r="D8" s="102"/>
      <c r="E8" s="102"/>
      <c r="F8" s="102"/>
    </row>
    <row r="9" ht="13.5" thickBot="1"/>
    <row r="10" spans="1:7" ht="54.75" thickBot="1">
      <c r="A10" s="74" t="s">
        <v>20</v>
      </c>
      <c r="B10" s="73" t="s">
        <v>21</v>
      </c>
      <c r="C10" s="6" t="s">
        <v>2</v>
      </c>
      <c r="D10" s="6" t="s">
        <v>6</v>
      </c>
      <c r="E10" s="54" t="s">
        <v>3</v>
      </c>
      <c r="F10" s="55" t="s">
        <v>7</v>
      </c>
      <c r="G10" s="54" t="s">
        <v>11</v>
      </c>
    </row>
    <row r="11" spans="1:7" s="77" customFormat="1" ht="17.25" customHeight="1">
      <c r="A11" s="75">
        <v>1</v>
      </c>
      <c r="B11" s="103">
        <v>200</v>
      </c>
      <c r="C11" s="104">
        <f>SUM(B8*A11*B11/1000)</f>
        <v>18993.6</v>
      </c>
      <c r="D11" s="104">
        <f>SUM(C11*0.3)</f>
        <v>5698.079999999999</v>
      </c>
      <c r="E11" s="105"/>
      <c r="F11" s="106">
        <f>SUM(C11:D11)</f>
        <v>24691.679999999997</v>
      </c>
      <c r="G11" s="76">
        <f>SUM(B8*A11)</f>
        <v>94968</v>
      </c>
    </row>
    <row r="12" spans="1:7" s="77" customFormat="1" ht="17.25" customHeight="1">
      <c r="A12" s="78">
        <v>2</v>
      </c>
      <c r="B12" s="107">
        <v>200</v>
      </c>
      <c r="C12" s="108">
        <f>SUM(B8*A12*B12/1000)</f>
        <v>37987.2</v>
      </c>
      <c r="D12" s="108">
        <f>SUM(C12*0.3)</f>
        <v>11396.159999999998</v>
      </c>
      <c r="E12" s="109"/>
      <c r="F12" s="110">
        <f>SUM(C12:D12)</f>
        <v>49383.35999999999</v>
      </c>
      <c r="G12" s="79">
        <f>SUM(B8*A12)</f>
        <v>189936</v>
      </c>
    </row>
    <row r="13" spans="1:7" s="77" customFormat="1" ht="17.25" customHeight="1">
      <c r="A13" s="78">
        <v>3</v>
      </c>
      <c r="B13" s="107">
        <v>200</v>
      </c>
      <c r="C13" s="108">
        <f>SUM(B8*A13*B13/1000)</f>
        <v>56980.8</v>
      </c>
      <c r="D13" s="108">
        <f>SUM(C13*0.3)</f>
        <v>17094.24</v>
      </c>
      <c r="E13" s="109"/>
      <c r="F13" s="110">
        <f>SUM(C13:D13)</f>
        <v>74075.04000000001</v>
      </c>
      <c r="G13" s="79">
        <f>SUM(B8*A13)</f>
        <v>284904</v>
      </c>
    </row>
    <row r="14" spans="1:7" s="77" customFormat="1" ht="17.25" customHeight="1">
      <c r="A14" s="78">
        <v>4</v>
      </c>
      <c r="B14" s="107">
        <v>200</v>
      </c>
      <c r="C14" s="108">
        <f>SUM(B8*A14*B14/1000)</f>
        <v>75974.4</v>
      </c>
      <c r="D14" s="108">
        <f>SUM(C14*0.3)</f>
        <v>22792.319999999996</v>
      </c>
      <c r="E14" s="109"/>
      <c r="F14" s="110">
        <f>SUM(C14:D14)</f>
        <v>98766.71999999999</v>
      </c>
      <c r="G14" s="79">
        <f>SUM(B8*A14)</f>
        <v>379872</v>
      </c>
    </row>
    <row r="15" spans="1:7" s="77" customFormat="1" ht="17.25" customHeight="1" thickBot="1">
      <c r="A15" s="80">
        <v>5</v>
      </c>
      <c r="B15" s="111">
        <v>200</v>
      </c>
      <c r="C15" s="112">
        <f>SUM(B8*A15*B15/1000)</f>
        <v>94968</v>
      </c>
      <c r="D15" s="112">
        <f>SUM(C15*0.15)</f>
        <v>14245.199999999999</v>
      </c>
      <c r="E15" s="113"/>
      <c r="F15" s="114">
        <f>SUM(C15:D15)</f>
        <v>109213.2</v>
      </c>
      <c r="G15" s="81">
        <f>SUM(B8*A15)</f>
        <v>474840</v>
      </c>
    </row>
    <row r="16" spans="2:6" ht="13.5" thickBot="1">
      <c r="B16" s="7"/>
      <c r="C16" s="9"/>
      <c r="D16" s="9"/>
      <c r="E16" s="9"/>
      <c r="F16" s="9"/>
    </row>
    <row r="17" spans="1:7" ht="54.75" thickBot="1">
      <c r="A17" s="74" t="s">
        <v>20</v>
      </c>
      <c r="B17" s="73" t="s">
        <v>22</v>
      </c>
      <c r="C17" s="6" t="s">
        <v>2</v>
      </c>
      <c r="D17" s="6" t="s">
        <v>6</v>
      </c>
      <c r="E17" s="54" t="s">
        <v>3</v>
      </c>
      <c r="F17" s="55" t="s">
        <v>7</v>
      </c>
      <c r="G17" s="54" t="s">
        <v>11</v>
      </c>
    </row>
    <row r="18" spans="1:7" s="77" customFormat="1" ht="17.25" customHeight="1">
      <c r="A18" s="75">
        <v>1</v>
      </c>
      <c r="B18" s="103">
        <v>180</v>
      </c>
      <c r="C18" s="115">
        <f>SUM(B8*A18*B18/1000)</f>
        <v>17094.24</v>
      </c>
      <c r="D18" s="115">
        <f>SUM(C18*0.3)</f>
        <v>5128.272</v>
      </c>
      <c r="E18" s="105"/>
      <c r="F18" s="106">
        <f>SUM(C18:D18)</f>
        <v>22222.512000000002</v>
      </c>
      <c r="G18" s="76">
        <f>SUM(B8*A18)</f>
        <v>94968</v>
      </c>
    </row>
    <row r="19" spans="1:7" s="77" customFormat="1" ht="17.25" customHeight="1">
      <c r="A19" s="78">
        <v>2</v>
      </c>
      <c r="B19" s="107">
        <v>180</v>
      </c>
      <c r="C19" s="116">
        <f>SUM(B8*A19*B19/1000)</f>
        <v>34188.48</v>
      </c>
      <c r="D19" s="116">
        <f>SUM(C19*0.3)</f>
        <v>10256.544</v>
      </c>
      <c r="E19" s="109"/>
      <c r="F19" s="110">
        <f>SUM(C19:D19)</f>
        <v>44445.024000000005</v>
      </c>
      <c r="G19" s="79">
        <f>SUM(B8*A19)</f>
        <v>189936</v>
      </c>
    </row>
    <row r="20" spans="1:7" s="77" customFormat="1" ht="17.25" customHeight="1">
      <c r="A20" s="78">
        <v>3</v>
      </c>
      <c r="B20" s="107">
        <v>180</v>
      </c>
      <c r="C20" s="116">
        <f>SUM(B8*A20*B20/1000)</f>
        <v>51282.72</v>
      </c>
      <c r="D20" s="116">
        <f>SUM(C20*0.3)</f>
        <v>15384.815999999999</v>
      </c>
      <c r="E20" s="109"/>
      <c r="F20" s="110">
        <f>SUM(C20:D20)</f>
        <v>66667.536</v>
      </c>
      <c r="G20" s="79">
        <f>SUM(B8*A20)</f>
        <v>284904</v>
      </c>
    </row>
    <row r="21" spans="1:7" s="77" customFormat="1" ht="17.25" customHeight="1">
      <c r="A21" s="78">
        <v>4</v>
      </c>
      <c r="B21" s="107">
        <v>180</v>
      </c>
      <c r="C21" s="116">
        <f>SUM(B8*A21*B21/1000)</f>
        <v>68376.96</v>
      </c>
      <c r="D21" s="116">
        <f>SUM(C21*0.3)</f>
        <v>20513.088</v>
      </c>
      <c r="E21" s="109"/>
      <c r="F21" s="110">
        <f>SUM(C21:D21)</f>
        <v>88890.04800000001</v>
      </c>
      <c r="G21" s="79">
        <f>SUM(B8*A21)</f>
        <v>379872</v>
      </c>
    </row>
    <row r="22" spans="1:7" s="77" customFormat="1" ht="17.25" customHeight="1" thickBot="1">
      <c r="A22" s="80">
        <v>5</v>
      </c>
      <c r="B22" s="111">
        <v>180</v>
      </c>
      <c r="C22" s="117">
        <f>SUM(B8*A22*B22/1000)</f>
        <v>85471.2</v>
      </c>
      <c r="D22" s="117">
        <f>SUM(C22*0.15)</f>
        <v>12820.679999999998</v>
      </c>
      <c r="E22" s="113"/>
      <c r="F22" s="114">
        <f>SUM(C22:D22)</f>
        <v>98291.87999999999</v>
      </c>
      <c r="G22" s="81">
        <f>SUM(B8*A22)</f>
        <v>474840</v>
      </c>
    </row>
    <row r="23" ht="13.5" thickBot="1"/>
    <row r="24" spans="1:7" ht="54.75" thickBot="1">
      <c r="A24" s="74" t="s">
        <v>20</v>
      </c>
      <c r="B24" s="73" t="s">
        <v>23</v>
      </c>
      <c r="C24" s="6" t="s">
        <v>2</v>
      </c>
      <c r="D24" s="6" t="s">
        <v>6</v>
      </c>
      <c r="E24" s="54" t="s">
        <v>3</v>
      </c>
      <c r="F24" s="55" t="s">
        <v>7</v>
      </c>
      <c r="G24" s="54" t="s">
        <v>11</v>
      </c>
    </row>
    <row r="25" spans="1:7" s="77" customFormat="1" ht="17.25" customHeight="1">
      <c r="A25" s="75">
        <v>1</v>
      </c>
      <c r="B25" s="103">
        <v>150</v>
      </c>
      <c r="C25" s="115">
        <f>SUM(B8*A25*B25/1000)</f>
        <v>14245.2</v>
      </c>
      <c r="D25" s="115">
        <f>SUM(C25*0.3)</f>
        <v>4273.56</v>
      </c>
      <c r="E25" s="118"/>
      <c r="F25" s="106">
        <f>SUM(C25:D25)</f>
        <v>18518.760000000002</v>
      </c>
      <c r="G25" s="76">
        <f>SUM(B8*A25)</f>
        <v>94968</v>
      </c>
    </row>
    <row r="26" spans="1:7" s="77" customFormat="1" ht="17.25" customHeight="1">
      <c r="A26" s="78">
        <v>2</v>
      </c>
      <c r="B26" s="107">
        <v>150</v>
      </c>
      <c r="C26" s="116">
        <f>SUM(B8*A26*B26/1000)</f>
        <v>28490.4</v>
      </c>
      <c r="D26" s="116">
        <f>SUM(C26*0.3)</f>
        <v>8547.12</v>
      </c>
      <c r="E26" s="119"/>
      <c r="F26" s="110">
        <f>SUM(C26:D26)</f>
        <v>37037.520000000004</v>
      </c>
      <c r="G26" s="79">
        <f>SUM(B8*A26)</f>
        <v>189936</v>
      </c>
    </row>
    <row r="27" spans="1:7" s="77" customFormat="1" ht="17.25" customHeight="1">
      <c r="A27" s="78">
        <v>3</v>
      </c>
      <c r="B27" s="107">
        <v>150</v>
      </c>
      <c r="C27" s="116">
        <f>SUM(B8*A27*B27/1000)</f>
        <v>42735.6</v>
      </c>
      <c r="D27" s="116">
        <f>SUM(C27*0.3)</f>
        <v>12820.679999999998</v>
      </c>
      <c r="E27" s="119"/>
      <c r="F27" s="110">
        <f>SUM(C27:D27)</f>
        <v>55556.28</v>
      </c>
      <c r="G27" s="79">
        <f>SUM(B8*A27)</f>
        <v>284904</v>
      </c>
    </row>
    <row r="28" spans="1:7" s="77" customFormat="1" ht="17.25" customHeight="1">
      <c r="A28" s="78">
        <v>4</v>
      </c>
      <c r="B28" s="107">
        <v>150</v>
      </c>
      <c r="C28" s="116">
        <f>SUM(B8*A28*B28/1000)</f>
        <v>56980.8</v>
      </c>
      <c r="D28" s="116">
        <f>SUM(C28*0.3)</f>
        <v>17094.24</v>
      </c>
      <c r="E28" s="119"/>
      <c r="F28" s="110">
        <f>SUM(C28:D28)</f>
        <v>74075.04000000001</v>
      </c>
      <c r="G28" s="79">
        <f>SUM(B8*A28)</f>
        <v>379872</v>
      </c>
    </row>
    <row r="29" spans="1:7" s="77" customFormat="1" ht="17.25" customHeight="1" thickBot="1">
      <c r="A29" s="80">
        <v>5</v>
      </c>
      <c r="B29" s="111">
        <v>150</v>
      </c>
      <c r="C29" s="117">
        <f>SUM(B8*A29*B29/1000)</f>
        <v>71226</v>
      </c>
      <c r="D29" s="117">
        <f>SUM(C29*0.15)</f>
        <v>10683.9</v>
      </c>
      <c r="E29" s="120"/>
      <c r="F29" s="114">
        <f>SUM(C29:D29)</f>
        <v>81909.9</v>
      </c>
      <c r="G29" s="81">
        <f>SUM(B8*A29)</f>
        <v>474840</v>
      </c>
    </row>
    <row r="30" spans="1:7" ht="13.5" thickBot="1">
      <c r="A30" s="49"/>
      <c r="B30" s="49"/>
      <c r="C30" s="49"/>
      <c r="D30" s="49"/>
      <c r="E30" s="49"/>
      <c r="F30" s="49"/>
      <c r="G30" s="49"/>
    </row>
    <row r="31" spans="2:3" ht="13.5" thickBot="1">
      <c r="B31" s="18" t="s">
        <v>8</v>
      </c>
      <c r="C31" s="23"/>
    </row>
    <row r="32" spans="2:6" ht="18.75" thickBot="1">
      <c r="B32" s="15">
        <v>102310</v>
      </c>
      <c r="C32" s="101" t="s">
        <v>24</v>
      </c>
      <c r="D32" s="102"/>
      <c r="E32" s="102"/>
      <c r="F32" s="102"/>
    </row>
    <row r="33" ht="13.5" thickBot="1"/>
    <row r="34" spans="1:7" ht="54.75" thickBot="1">
      <c r="A34" s="74" t="s">
        <v>20</v>
      </c>
      <c r="B34" s="73" t="s">
        <v>21</v>
      </c>
      <c r="C34" s="6" t="s">
        <v>2</v>
      </c>
      <c r="D34" s="6" t="s">
        <v>6</v>
      </c>
      <c r="E34" s="54" t="s">
        <v>3</v>
      </c>
      <c r="F34" s="55" t="s">
        <v>7</v>
      </c>
      <c r="G34" s="54" t="s">
        <v>11</v>
      </c>
    </row>
    <row r="35" spans="1:7" ht="23.25">
      <c r="A35" s="75">
        <v>1</v>
      </c>
      <c r="B35" s="103">
        <v>200</v>
      </c>
      <c r="C35" s="104">
        <f>SUM(B32*A35*B35/1000)</f>
        <v>20462</v>
      </c>
      <c r="D35" s="104">
        <f>SUM(C35*0.3)</f>
        <v>6138.599999999999</v>
      </c>
      <c r="E35" s="118"/>
      <c r="F35" s="106">
        <f>SUM(C35:D35)</f>
        <v>26600.6</v>
      </c>
      <c r="G35" s="76">
        <f>SUM(B32*A35)</f>
        <v>102310</v>
      </c>
    </row>
    <row r="36" spans="1:7" ht="23.25">
      <c r="A36" s="78">
        <v>2</v>
      </c>
      <c r="B36" s="107">
        <v>200</v>
      </c>
      <c r="C36" s="108">
        <f>SUM(B32*A36*B36/1000)</f>
        <v>40924</v>
      </c>
      <c r="D36" s="108">
        <f>SUM(C36*0.3)</f>
        <v>12277.199999999999</v>
      </c>
      <c r="E36" s="119"/>
      <c r="F36" s="110">
        <f>SUM(C36:D36)</f>
        <v>53201.2</v>
      </c>
      <c r="G36" s="79">
        <f>SUM(B32*A36)</f>
        <v>204620</v>
      </c>
    </row>
    <row r="37" spans="1:7" ht="23.25">
      <c r="A37" s="78">
        <v>3</v>
      </c>
      <c r="B37" s="107">
        <v>200</v>
      </c>
      <c r="C37" s="108">
        <f>SUM(B32*A37*B37/1000)</f>
        <v>61386</v>
      </c>
      <c r="D37" s="108">
        <f>SUM(C37*0.3)</f>
        <v>18415.8</v>
      </c>
      <c r="E37" s="119"/>
      <c r="F37" s="110">
        <f>SUM(C37:D37)</f>
        <v>79801.8</v>
      </c>
      <c r="G37" s="79">
        <f>SUM(B32*A37)</f>
        <v>306930</v>
      </c>
    </row>
    <row r="38" spans="1:7" ht="23.25">
      <c r="A38" s="78">
        <v>4</v>
      </c>
      <c r="B38" s="107">
        <v>200</v>
      </c>
      <c r="C38" s="108">
        <f>SUM(B32*A38*B38/1000)</f>
        <v>81848</v>
      </c>
      <c r="D38" s="108">
        <f>SUM(C38*0.3)</f>
        <v>24554.399999999998</v>
      </c>
      <c r="E38" s="119"/>
      <c r="F38" s="110">
        <f>SUM(C38:D38)</f>
        <v>106402.4</v>
      </c>
      <c r="G38" s="79">
        <f>SUM(B32*A38)</f>
        <v>409240</v>
      </c>
    </row>
    <row r="39" spans="1:7" ht="24" thickBot="1">
      <c r="A39" s="80">
        <v>5</v>
      </c>
      <c r="B39" s="111">
        <v>200</v>
      </c>
      <c r="C39" s="112">
        <f>SUM(B32*A39*B39/1000)</f>
        <v>102310</v>
      </c>
      <c r="D39" s="112">
        <f>SUM(C39*0.15)</f>
        <v>15346.5</v>
      </c>
      <c r="E39" s="120"/>
      <c r="F39" s="114">
        <f>SUM(C39:D39)</f>
        <v>117656.5</v>
      </c>
      <c r="G39" s="81">
        <f>SUM(B32*A39)</f>
        <v>511550</v>
      </c>
    </row>
    <row r="40" spans="2:6" ht="13.5" thickBot="1">
      <c r="B40" s="7"/>
      <c r="C40" s="9"/>
      <c r="D40" s="9"/>
      <c r="E40" s="9"/>
      <c r="F40" s="9"/>
    </row>
    <row r="41" spans="1:7" ht="54.75" thickBot="1">
      <c r="A41" s="74" t="s">
        <v>20</v>
      </c>
      <c r="B41" s="73" t="s">
        <v>22</v>
      </c>
      <c r="C41" s="6" t="s">
        <v>2</v>
      </c>
      <c r="D41" s="6" t="s">
        <v>6</v>
      </c>
      <c r="E41" s="54" t="s">
        <v>3</v>
      </c>
      <c r="F41" s="55" t="s">
        <v>7</v>
      </c>
      <c r="G41" s="54" t="s">
        <v>11</v>
      </c>
    </row>
    <row r="42" spans="1:7" ht="23.25">
      <c r="A42" s="75">
        <v>1</v>
      </c>
      <c r="B42" s="103">
        <v>180</v>
      </c>
      <c r="C42" s="104">
        <f>SUM(B32*A42*B42/1000)</f>
        <v>18415.8</v>
      </c>
      <c r="D42" s="104">
        <f>SUM(C42*0.3)</f>
        <v>5524.74</v>
      </c>
      <c r="E42" s="118"/>
      <c r="F42" s="106">
        <f>SUM(C42:D42)</f>
        <v>23940.54</v>
      </c>
      <c r="G42" s="76">
        <f>SUM(B32*A42)</f>
        <v>102310</v>
      </c>
    </row>
    <row r="43" spans="1:7" ht="23.25">
      <c r="A43" s="78">
        <v>2</v>
      </c>
      <c r="B43" s="107">
        <v>180</v>
      </c>
      <c r="C43" s="108">
        <f>SUM(B32*A43*B43/1000)</f>
        <v>36831.6</v>
      </c>
      <c r="D43" s="108">
        <f>SUM(C43*0.3)</f>
        <v>11049.48</v>
      </c>
      <c r="E43" s="119"/>
      <c r="F43" s="110">
        <f>SUM(C43:D43)</f>
        <v>47881.08</v>
      </c>
      <c r="G43" s="79">
        <f>SUM(B32*A43)</f>
        <v>204620</v>
      </c>
    </row>
    <row r="44" spans="1:7" ht="23.25">
      <c r="A44" s="78">
        <v>3</v>
      </c>
      <c r="B44" s="107">
        <v>180</v>
      </c>
      <c r="C44" s="108">
        <f>SUM(B32*A44*B44/1000)</f>
        <v>55247.4</v>
      </c>
      <c r="D44" s="108">
        <f>SUM(C44*0.3)</f>
        <v>16574.22</v>
      </c>
      <c r="E44" s="119"/>
      <c r="F44" s="110">
        <f>SUM(C44:D44)</f>
        <v>71821.62</v>
      </c>
      <c r="G44" s="79">
        <f>SUM(B32*A44)</f>
        <v>306930</v>
      </c>
    </row>
    <row r="45" spans="1:7" ht="23.25">
      <c r="A45" s="78">
        <v>4</v>
      </c>
      <c r="B45" s="107">
        <v>180</v>
      </c>
      <c r="C45" s="108">
        <f>SUM(B32*A45*B45/1000)</f>
        <v>73663.2</v>
      </c>
      <c r="D45" s="108">
        <f>SUM(C45*0.3)</f>
        <v>22098.96</v>
      </c>
      <c r="E45" s="119"/>
      <c r="F45" s="110">
        <f>SUM(C45:D45)</f>
        <v>95762.16</v>
      </c>
      <c r="G45" s="79">
        <f>SUM(B32*A45)</f>
        <v>409240</v>
      </c>
    </row>
    <row r="46" spans="1:7" ht="24" thickBot="1">
      <c r="A46" s="80">
        <v>5</v>
      </c>
      <c r="B46" s="111">
        <v>180</v>
      </c>
      <c r="C46" s="112">
        <f>SUM(B32*A46*B46/1000)</f>
        <v>92079</v>
      </c>
      <c r="D46" s="112">
        <f>SUM(C46*0.15)</f>
        <v>13811.85</v>
      </c>
      <c r="E46" s="120"/>
      <c r="F46" s="114">
        <f>SUM(C46:D46)</f>
        <v>105890.85</v>
      </c>
      <c r="G46" s="81">
        <f>SUM(B32*A46)</f>
        <v>511550</v>
      </c>
    </row>
    <row r="47" ht="13.5" thickBot="1"/>
    <row r="48" spans="1:7" ht="54.75" thickBot="1">
      <c r="A48" s="74" t="s">
        <v>20</v>
      </c>
      <c r="B48" s="73" t="s">
        <v>23</v>
      </c>
      <c r="C48" s="6" t="s">
        <v>2</v>
      </c>
      <c r="D48" s="6" t="s">
        <v>6</v>
      </c>
      <c r="E48" s="54" t="s">
        <v>3</v>
      </c>
      <c r="F48" s="55" t="s">
        <v>7</v>
      </c>
      <c r="G48" s="54" t="s">
        <v>11</v>
      </c>
    </row>
    <row r="49" spans="1:7" ht="23.25">
      <c r="A49" s="75">
        <v>1</v>
      </c>
      <c r="B49" s="103">
        <v>150</v>
      </c>
      <c r="C49" s="104">
        <f>SUM(B32*A49*B49/1000)</f>
        <v>15346.5</v>
      </c>
      <c r="D49" s="104">
        <f>SUM(C49*0.3)</f>
        <v>4603.95</v>
      </c>
      <c r="E49" s="118"/>
      <c r="F49" s="106">
        <f>SUM(C49:D49)</f>
        <v>19950.45</v>
      </c>
      <c r="G49" s="76">
        <f>SUM(B32*A49)</f>
        <v>102310</v>
      </c>
    </row>
    <row r="50" spans="1:7" ht="23.25">
      <c r="A50" s="78">
        <v>2</v>
      </c>
      <c r="B50" s="107">
        <v>150</v>
      </c>
      <c r="C50" s="108">
        <f>SUM(B32*A50*B50/1000)</f>
        <v>30693</v>
      </c>
      <c r="D50" s="108">
        <f>SUM(C50*0.3)</f>
        <v>9207.9</v>
      </c>
      <c r="E50" s="119"/>
      <c r="F50" s="110">
        <f>SUM(C50:D50)</f>
        <v>39900.9</v>
      </c>
      <c r="G50" s="79">
        <f>SUM(B32*A50)</f>
        <v>204620</v>
      </c>
    </row>
    <row r="51" spans="1:7" ht="23.25">
      <c r="A51" s="78">
        <v>3</v>
      </c>
      <c r="B51" s="107">
        <v>150</v>
      </c>
      <c r="C51" s="108">
        <f>SUM(B32*A51*B51/1000)</f>
        <v>46039.5</v>
      </c>
      <c r="D51" s="108">
        <f>SUM(C51*0.3)</f>
        <v>13811.85</v>
      </c>
      <c r="E51" s="119"/>
      <c r="F51" s="110">
        <f>SUM(C51:D51)</f>
        <v>59851.35</v>
      </c>
      <c r="G51" s="79">
        <f>SUM(B32*A51)</f>
        <v>306930</v>
      </c>
    </row>
    <row r="52" spans="1:7" ht="23.25">
      <c r="A52" s="78">
        <v>4</v>
      </c>
      <c r="B52" s="107">
        <v>150</v>
      </c>
      <c r="C52" s="108">
        <f>SUM(B32*A52*B52/1000)</f>
        <v>61386</v>
      </c>
      <c r="D52" s="108">
        <f>SUM(C52*0.3)</f>
        <v>18415.8</v>
      </c>
      <c r="E52" s="119"/>
      <c r="F52" s="110">
        <f>SUM(C52:D52)</f>
        <v>79801.8</v>
      </c>
      <c r="G52" s="79">
        <f>SUM(B32*A52)</f>
        <v>409240</v>
      </c>
    </row>
    <row r="53" spans="1:7" ht="24" thickBot="1">
      <c r="A53" s="80">
        <v>5</v>
      </c>
      <c r="B53" s="111">
        <v>150</v>
      </c>
      <c r="C53" s="112">
        <f>SUM(B32*A53*B53/1000)</f>
        <v>76732.5</v>
      </c>
      <c r="D53" s="112">
        <f>SUM(C53*0.15)</f>
        <v>11509.875</v>
      </c>
      <c r="E53" s="120"/>
      <c r="F53" s="114">
        <f>SUM(C53:D53)</f>
        <v>88242.375</v>
      </c>
      <c r="G53" s="81">
        <f>SUM(B32*A53)</f>
        <v>511550</v>
      </c>
    </row>
    <row r="54" ht="13.5" thickBot="1"/>
    <row r="55" spans="2:3" ht="13.5" thickBot="1">
      <c r="B55" s="18" t="s">
        <v>8</v>
      </c>
      <c r="C55" s="23"/>
    </row>
    <row r="56" spans="2:6" ht="18.75" thickBot="1">
      <c r="B56" s="15">
        <f>C3</f>
        <v>266792</v>
      </c>
      <c r="C56" s="101" t="s">
        <v>14</v>
      </c>
      <c r="D56" s="102"/>
      <c r="E56" s="102"/>
      <c r="F56" s="102"/>
    </row>
    <row r="57" ht="13.5" thickBot="1"/>
    <row r="58" spans="1:7" ht="54.75" thickBot="1">
      <c r="A58" s="74" t="s">
        <v>20</v>
      </c>
      <c r="B58" s="73" t="s">
        <v>21</v>
      </c>
      <c r="C58" s="6" t="s">
        <v>2</v>
      </c>
      <c r="D58" s="6" t="s">
        <v>6</v>
      </c>
      <c r="E58" s="54" t="s">
        <v>3</v>
      </c>
      <c r="F58" s="55" t="s">
        <v>7</v>
      </c>
      <c r="G58" s="54" t="s">
        <v>11</v>
      </c>
    </row>
    <row r="59" spans="1:7" ht="18">
      <c r="A59" s="75">
        <v>1</v>
      </c>
      <c r="B59" s="103">
        <v>200</v>
      </c>
      <c r="C59" s="104">
        <f>SUM(B56*A59*B59/1000)</f>
        <v>53358.4</v>
      </c>
      <c r="D59" s="104">
        <f>SUM(C59*0.3)</f>
        <v>16007.52</v>
      </c>
      <c r="E59" s="105"/>
      <c r="F59" s="106">
        <f>SUM(C59:D59)</f>
        <v>69365.92</v>
      </c>
      <c r="G59" s="76">
        <f>SUM(B56*A59)</f>
        <v>266792</v>
      </c>
    </row>
    <row r="60" spans="1:7" ht="18">
      <c r="A60" s="78">
        <v>2</v>
      </c>
      <c r="B60" s="107">
        <v>200</v>
      </c>
      <c r="C60" s="108">
        <f>SUM(B56*A60*B60/1000)</f>
        <v>106716.8</v>
      </c>
      <c r="D60" s="108">
        <f>SUM(C60*0.3)</f>
        <v>32015.04</v>
      </c>
      <c r="E60" s="109"/>
      <c r="F60" s="110">
        <f>SUM(C60:D60)</f>
        <v>138731.84</v>
      </c>
      <c r="G60" s="79">
        <f>SUM(B56*A60)</f>
        <v>533584</v>
      </c>
    </row>
    <row r="61" spans="1:7" ht="18">
      <c r="A61" s="78">
        <v>3</v>
      </c>
      <c r="B61" s="107">
        <v>200</v>
      </c>
      <c r="C61" s="108">
        <f>SUM(B56*A61*B61/1000)</f>
        <v>160075.2</v>
      </c>
      <c r="D61" s="108">
        <f>SUM(C61*0.3)</f>
        <v>48022.560000000005</v>
      </c>
      <c r="E61" s="109"/>
      <c r="F61" s="110">
        <f>SUM(C61:D61)</f>
        <v>208097.76</v>
      </c>
      <c r="G61" s="79">
        <f>SUM(B56*A61)</f>
        <v>800376</v>
      </c>
    </row>
    <row r="62" spans="1:7" ht="18">
      <c r="A62" s="78">
        <v>4</v>
      </c>
      <c r="B62" s="107">
        <v>200</v>
      </c>
      <c r="C62" s="108">
        <f>SUM(B56*A62*B62/1000)</f>
        <v>213433.6</v>
      </c>
      <c r="D62" s="108">
        <f>SUM(C62*0.3)</f>
        <v>64030.08</v>
      </c>
      <c r="E62" s="109"/>
      <c r="F62" s="110">
        <f>SUM(C62:D62)</f>
        <v>277463.68</v>
      </c>
      <c r="G62" s="79">
        <f>SUM(B56*A62)</f>
        <v>1067168</v>
      </c>
    </row>
    <row r="63" spans="1:7" ht="18.75" thickBot="1">
      <c r="A63" s="80">
        <v>5</v>
      </c>
      <c r="B63" s="111">
        <v>200</v>
      </c>
      <c r="C63" s="112">
        <f>SUM(B56*A63*B63/1000)</f>
        <v>266792</v>
      </c>
      <c r="D63" s="112">
        <f>SUM(C63*0.15)</f>
        <v>40018.799999999996</v>
      </c>
      <c r="E63" s="113"/>
      <c r="F63" s="114">
        <f>SUM(C63:D63)</f>
        <v>306810.8</v>
      </c>
      <c r="G63" s="81">
        <f>SUM(B56*A63)</f>
        <v>1333960</v>
      </c>
    </row>
    <row r="64" spans="2:6" ht="13.5" thickBot="1">
      <c r="B64" s="7"/>
      <c r="C64" s="9"/>
      <c r="D64" s="9"/>
      <c r="E64" s="9"/>
      <c r="F64" s="9"/>
    </row>
    <row r="65" spans="1:7" ht="54.75" thickBot="1">
      <c r="A65" s="74" t="s">
        <v>20</v>
      </c>
      <c r="B65" s="73" t="s">
        <v>22</v>
      </c>
      <c r="C65" s="6" t="s">
        <v>2</v>
      </c>
      <c r="D65" s="6" t="s">
        <v>6</v>
      </c>
      <c r="E65" s="54" t="s">
        <v>3</v>
      </c>
      <c r="F65" s="55" t="s">
        <v>7</v>
      </c>
      <c r="G65" s="54" t="s">
        <v>11</v>
      </c>
    </row>
    <row r="66" spans="1:7" ht="18">
      <c r="A66" s="75">
        <v>1</v>
      </c>
      <c r="B66" s="103">
        <v>180</v>
      </c>
      <c r="C66" s="115">
        <f>SUM(B56*A66*B66/1000)</f>
        <v>48022.56</v>
      </c>
      <c r="D66" s="115">
        <f>SUM(C66*0.3)</f>
        <v>14406.767999999998</v>
      </c>
      <c r="E66" s="105"/>
      <c r="F66" s="106">
        <f>SUM(C66:D66)</f>
        <v>62429.327999999994</v>
      </c>
      <c r="G66" s="76">
        <f>SUM(B56*A66)</f>
        <v>266792</v>
      </c>
    </row>
    <row r="67" spans="1:7" ht="18">
      <c r="A67" s="78">
        <v>2</v>
      </c>
      <c r="B67" s="107">
        <v>180</v>
      </c>
      <c r="C67" s="116">
        <f>SUM(B56*A67*B67/1000)</f>
        <v>96045.12</v>
      </c>
      <c r="D67" s="116">
        <f>SUM(C67*0.3)</f>
        <v>28813.535999999996</v>
      </c>
      <c r="E67" s="109"/>
      <c r="F67" s="110">
        <f>SUM(C67:D67)</f>
        <v>124858.65599999999</v>
      </c>
      <c r="G67" s="79">
        <f>SUM(B56*A67)</f>
        <v>533584</v>
      </c>
    </row>
    <row r="68" spans="1:7" ht="18">
      <c r="A68" s="78">
        <v>3</v>
      </c>
      <c r="B68" s="107">
        <v>180</v>
      </c>
      <c r="C68" s="116">
        <f>SUM(B56*A68*B68/1000)</f>
        <v>144067.68</v>
      </c>
      <c r="D68" s="116">
        <f>SUM(C68*0.3)</f>
        <v>43220.304</v>
      </c>
      <c r="E68" s="109"/>
      <c r="F68" s="110">
        <f>SUM(C68:D68)</f>
        <v>187287.984</v>
      </c>
      <c r="G68" s="79">
        <f>SUM(B56*A68)</f>
        <v>800376</v>
      </c>
    </row>
    <row r="69" spans="1:7" ht="18">
      <c r="A69" s="78">
        <v>4</v>
      </c>
      <c r="B69" s="107">
        <v>180</v>
      </c>
      <c r="C69" s="116">
        <f>SUM(B56*A69*B69/1000)</f>
        <v>192090.24</v>
      </c>
      <c r="D69" s="116">
        <f>SUM(C69*0.3)</f>
        <v>57627.07199999999</v>
      </c>
      <c r="E69" s="109"/>
      <c r="F69" s="110">
        <f>SUM(C69:D69)</f>
        <v>249717.31199999998</v>
      </c>
      <c r="G69" s="79">
        <f>SUM(B56*A69)</f>
        <v>1067168</v>
      </c>
    </row>
    <row r="70" spans="1:7" ht="18.75" thickBot="1">
      <c r="A70" s="80">
        <v>5</v>
      </c>
      <c r="B70" s="111">
        <v>180</v>
      </c>
      <c r="C70" s="117">
        <f>SUM(B56*A70*B70/1000)</f>
        <v>240112.8</v>
      </c>
      <c r="D70" s="117">
        <f>SUM(C70*0.15)</f>
        <v>36016.92</v>
      </c>
      <c r="E70" s="113"/>
      <c r="F70" s="114">
        <f>SUM(C70:D70)</f>
        <v>276129.72</v>
      </c>
      <c r="G70" s="81">
        <f>SUM(B56*A70)</f>
        <v>1333960</v>
      </c>
    </row>
    <row r="71" ht="13.5" thickBot="1"/>
    <row r="72" spans="1:7" ht="54.75" thickBot="1">
      <c r="A72" s="74" t="s">
        <v>20</v>
      </c>
      <c r="B72" s="73" t="s">
        <v>23</v>
      </c>
      <c r="C72" s="6" t="s">
        <v>2</v>
      </c>
      <c r="D72" s="6" t="s">
        <v>6</v>
      </c>
      <c r="E72" s="54" t="s">
        <v>3</v>
      </c>
      <c r="F72" s="55" t="s">
        <v>7</v>
      </c>
      <c r="G72" s="54" t="s">
        <v>11</v>
      </c>
    </row>
    <row r="73" spans="1:7" ht="23.25">
      <c r="A73" s="75">
        <v>1</v>
      </c>
      <c r="B73" s="103">
        <v>150</v>
      </c>
      <c r="C73" s="115">
        <f>SUM(B56*A73*B73/1000)</f>
        <v>40018.8</v>
      </c>
      <c r="D73" s="115">
        <f>SUM(C73*0.3)</f>
        <v>12005.640000000001</v>
      </c>
      <c r="E73" s="118"/>
      <c r="F73" s="106">
        <f>SUM(C73:D73)</f>
        <v>52024.44</v>
      </c>
      <c r="G73" s="76">
        <f>SUM(B56*A73)</f>
        <v>266792</v>
      </c>
    </row>
    <row r="74" spans="1:7" ht="23.25">
      <c r="A74" s="78">
        <v>2</v>
      </c>
      <c r="B74" s="107">
        <v>150</v>
      </c>
      <c r="C74" s="116">
        <f>SUM(B56*A74*B74/1000)</f>
        <v>80037.6</v>
      </c>
      <c r="D74" s="116">
        <f>SUM(C74*0.3)</f>
        <v>24011.280000000002</v>
      </c>
      <c r="E74" s="119"/>
      <c r="F74" s="110">
        <f>SUM(C74:D74)</f>
        <v>104048.88</v>
      </c>
      <c r="G74" s="79">
        <f>SUM(B56*A74)</f>
        <v>533584</v>
      </c>
    </row>
    <row r="75" spans="1:7" ht="23.25">
      <c r="A75" s="78">
        <v>3</v>
      </c>
      <c r="B75" s="107">
        <v>150</v>
      </c>
      <c r="C75" s="116">
        <f>SUM(B56*A75*B75/1000)</f>
        <v>120056.4</v>
      </c>
      <c r="D75" s="116">
        <f>SUM(C75*0.3)</f>
        <v>36016.92</v>
      </c>
      <c r="E75" s="119"/>
      <c r="F75" s="110">
        <f>SUM(C75:D75)</f>
        <v>156073.32</v>
      </c>
      <c r="G75" s="79">
        <f>SUM(B56*A75)</f>
        <v>800376</v>
      </c>
    </row>
    <row r="76" spans="1:7" ht="23.25">
      <c r="A76" s="78">
        <v>4</v>
      </c>
      <c r="B76" s="107">
        <v>150</v>
      </c>
      <c r="C76" s="116">
        <f>SUM(B56*A76*B76/1000)</f>
        <v>160075.2</v>
      </c>
      <c r="D76" s="116">
        <f>SUM(C76*0.3)</f>
        <v>48022.560000000005</v>
      </c>
      <c r="E76" s="119"/>
      <c r="F76" s="110">
        <f>SUM(C76:D76)</f>
        <v>208097.76</v>
      </c>
      <c r="G76" s="79">
        <f>SUM(B56*A76)</f>
        <v>1067168</v>
      </c>
    </row>
    <row r="77" spans="1:7" ht="24" thickBot="1">
      <c r="A77" s="80">
        <v>5</v>
      </c>
      <c r="B77" s="111">
        <v>150</v>
      </c>
      <c r="C77" s="117">
        <f>SUM(B56*A77*B77/1000)</f>
        <v>200094</v>
      </c>
      <c r="D77" s="117">
        <f>SUM(C77*0.15)</f>
        <v>30014.1</v>
      </c>
      <c r="E77" s="120"/>
      <c r="F77" s="114">
        <f>SUM(C77:D77)</f>
        <v>230108.1</v>
      </c>
      <c r="G77" s="81">
        <f>SUM(B56*A77)</f>
        <v>1333960</v>
      </c>
    </row>
    <row r="78" spans="1:7" ht="12.75">
      <c r="A78" s="49"/>
      <c r="B78" s="49"/>
      <c r="C78" s="49"/>
      <c r="D78" s="49"/>
      <c r="E78" s="49"/>
      <c r="F78" s="49"/>
      <c r="G78" s="49"/>
    </row>
  </sheetData>
  <mergeCells count="3">
    <mergeCell ref="C32:F32"/>
    <mergeCell ref="C8:F8"/>
    <mergeCell ref="C56:F56"/>
  </mergeCells>
  <printOptions/>
  <pageMargins left="0.1968503937007874" right="0.1968503937007874" top="0.3937007874015748" bottom="0.3937007874015748" header="0.11811023622047245" footer="0.11811023622047245"/>
  <pageSetup fitToHeight="2" fitToWidth="1" horizontalDpi="600" verticalDpi="600" orientation="portrait" paperSize="9" scale="77" r:id="rId1"/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3" sqref="A3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0"/>
  <sheetViews>
    <sheetView view="pageBreakPreview" zoomScale="60" workbookViewId="0" topLeftCell="A1">
      <selection activeCell="A1" sqref="A1:G16384"/>
    </sheetView>
  </sheetViews>
  <sheetFormatPr defaultColWidth="9.140625" defaultRowHeight="12.75"/>
  <cols>
    <col min="1" max="1" width="13.8515625" style="0" customWidth="1"/>
    <col min="2" max="2" width="21.00390625" style="0" customWidth="1"/>
    <col min="3" max="3" width="23.140625" style="0" customWidth="1"/>
    <col min="4" max="4" width="16.7109375" style="0" customWidth="1"/>
    <col min="5" max="5" width="19.57421875" style="0" customWidth="1"/>
    <col min="6" max="6" width="20.7109375" style="0" customWidth="1"/>
    <col min="7" max="7" width="15.00390625" style="0" customWidth="1"/>
  </cols>
  <sheetData>
    <row r="1" ht="13.5" thickBot="1"/>
    <row r="2" spans="2:7" ht="16.5" thickBot="1">
      <c r="B2" s="38"/>
      <c r="C2" s="42" t="s">
        <v>8</v>
      </c>
      <c r="D2" s="43" t="s">
        <v>16</v>
      </c>
      <c r="E2" s="43" t="s">
        <v>17</v>
      </c>
      <c r="F2" s="43" t="s">
        <v>18</v>
      </c>
      <c r="G2" s="44"/>
    </row>
    <row r="3" spans="2:7" ht="15.75">
      <c r="B3" s="39" t="s">
        <v>15</v>
      </c>
      <c r="C3" s="26">
        <v>324461</v>
      </c>
      <c r="D3" s="27">
        <v>1068529</v>
      </c>
      <c r="E3" s="28">
        <v>1</v>
      </c>
      <c r="F3" s="29">
        <v>3.3</v>
      </c>
      <c r="G3" s="30"/>
    </row>
    <row r="4" spans="2:7" ht="15.75">
      <c r="B4" s="40" t="s">
        <v>14</v>
      </c>
      <c r="C4" s="31">
        <v>266792</v>
      </c>
      <c r="D4" s="45">
        <v>930966</v>
      </c>
      <c r="E4" s="33">
        <v>0.85</v>
      </c>
      <c r="F4" s="32">
        <v>3.5</v>
      </c>
      <c r="G4" s="34"/>
    </row>
    <row r="5" spans="2:7" ht="16.5" customHeight="1">
      <c r="B5" s="40" t="s">
        <v>19</v>
      </c>
      <c r="C5" s="46">
        <v>102310</v>
      </c>
      <c r="D5" s="45">
        <v>533610</v>
      </c>
      <c r="E5" s="33">
        <v>0.5</v>
      </c>
      <c r="F5" s="32">
        <v>5.2</v>
      </c>
      <c r="G5" s="34"/>
    </row>
    <row r="6" spans="2:7" ht="16.5" thickBot="1">
      <c r="B6" s="41" t="s">
        <v>13</v>
      </c>
      <c r="C6" s="47">
        <v>94968</v>
      </c>
      <c r="D6" s="48">
        <v>502606</v>
      </c>
      <c r="E6" s="36">
        <v>0.47</v>
      </c>
      <c r="F6" s="35">
        <v>5.3</v>
      </c>
      <c r="G6" s="37"/>
    </row>
    <row r="7" spans="1:7" ht="13.5" thickBot="1">
      <c r="A7" s="25"/>
      <c r="B7" s="2"/>
      <c r="C7" s="2"/>
      <c r="D7" s="3"/>
      <c r="E7" s="2"/>
      <c r="F7" s="2"/>
      <c r="G7" s="2"/>
    </row>
    <row r="8" spans="2:7" ht="27" customHeight="1" thickBot="1">
      <c r="B8" s="6" t="s">
        <v>8</v>
      </c>
      <c r="C8" s="1" t="s">
        <v>0</v>
      </c>
      <c r="D8" s="1" t="s">
        <v>4</v>
      </c>
      <c r="E8" s="21" t="s">
        <v>5</v>
      </c>
      <c r="F8" s="24" t="s">
        <v>1</v>
      </c>
      <c r="G8" s="23"/>
    </row>
    <row r="9" spans="2:9" ht="29.25" customHeight="1" thickBot="1">
      <c r="B9" s="15">
        <v>324461</v>
      </c>
      <c r="C9" s="15">
        <v>1</v>
      </c>
      <c r="D9" s="15">
        <v>0.47</v>
      </c>
      <c r="E9" s="22">
        <v>2</v>
      </c>
      <c r="F9" s="15">
        <v>1</v>
      </c>
      <c r="G9" s="4"/>
      <c r="H9" s="4"/>
      <c r="I9" s="4"/>
    </row>
    <row r="10" spans="4:6" ht="13.5" thickBot="1">
      <c r="D10" s="17">
        <v>0.15</v>
      </c>
      <c r="E10" s="16">
        <v>0.15</v>
      </c>
      <c r="F10" s="16"/>
    </row>
    <row r="11" ht="13.5" thickBot="1"/>
    <row r="12" spans="2:7" ht="39" thickBot="1">
      <c r="B12" s="20" t="s">
        <v>9</v>
      </c>
      <c r="C12" s="5" t="s">
        <v>2</v>
      </c>
      <c r="D12" s="5" t="s">
        <v>6</v>
      </c>
      <c r="E12" s="18" t="s">
        <v>3</v>
      </c>
      <c r="F12" s="19" t="s">
        <v>7</v>
      </c>
      <c r="G12" s="18" t="s">
        <v>11</v>
      </c>
    </row>
    <row r="13" spans="2:7" ht="24" customHeight="1" thickBot="1">
      <c r="B13" s="14">
        <v>200</v>
      </c>
      <c r="C13" s="13">
        <f>SUM(B9*C9*D9*E9*F9*B13/1000)</f>
        <v>60998.66799999999</v>
      </c>
      <c r="D13" s="10">
        <f>SUM(C13*(D10+E10+F10))</f>
        <v>18299.600399999996</v>
      </c>
      <c r="E13" s="11"/>
      <c r="F13" s="12">
        <f>SUM(C13:E13)</f>
        <v>79298.26839999999</v>
      </c>
      <c r="G13" s="8">
        <f>SUM(B9*D9*E9)</f>
        <v>304993.33999999997</v>
      </c>
    </row>
    <row r="14" spans="2:6" ht="13.5" thickBot="1">
      <c r="B14" s="7"/>
      <c r="C14" s="9"/>
      <c r="D14" s="9"/>
      <c r="E14" s="9"/>
      <c r="F14" s="9"/>
    </row>
    <row r="15" spans="2:7" ht="39" thickBot="1">
      <c r="B15" s="20" t="s">
        <v>10</v>
      </c>
      <c r="C15" s="5" t="s">
        <v>2</v>
      </c>
      <c r="D15" s="5" t="s">
        <v>6</v>
      </c>
      <c r="E15" s="18" t="s">
        <v>3</v>
      </c>
      <c r="F15" s="19" t="s">
        <v>7</v>
      </c>
      <c r="G15" s="18" t="s">
        <v>11</v>
      </c>
    </row>
    <row r="16" spans="2:7" ht="24" thickBot="1">
      <c r="B16" s="14">
        <v>180</v>
      </c>
      <c r="C16" s="13">
        <f>SUM(B9*C9*D9*E9*F9*B16/1000)</f>
        <v>54898.801199999994</v>
      </c>
      <c r="D16" s="10">
        <f>SUM(C16*(D10+E10+F10))</f>
        <v>16469.640359999998</v>
      </c>
      <c r="E16" s="11"/>
      <c r="F16" s="12">
        <f>SUM(C16:E16)</f>
        <v>71368.44155999999</v>
      </c>
      <c r="G16" s="8">
        <f>SUM(B9*C9*D9*E9*F9)</f>
        <v>304993.33999999997</v>
      </c>
    </row>
    <row r="17" ht="13.5" thickBot="1"/>
    <row r="18" spans="2:7" ht="39" thickBot="1">
      <c r="B18" s="20" t="s">
        <v>12</v>
      </c>
      <c r="C18" s="5" t="s">
        <v>2</v>
      </c>
      <c r="D18" s="5" t="s">
        <v>6</v>
      </c>
      <c r="E18" s="18" t="s">
        <v>3</v>
      </c>
      <c r="F18" s="19" t="s">
        <v>7</v>
      </c>
      <c r="G18" s="18" t="s">
        <v>11</v>
      </c>
    </row>
    <row r="19" spans="2:7" ht="24" thickBot="1">
      <c r="B19" s="14">
        <v>150</v>
      </c>
      <c r="C19" s="13">
        <f>SUM(B9*C9*D9*E9*F9*B19/1000)</f>
        <v>45749.00099999999</v>
      </c>
      <c r="D19" s="10">
        <f>SUM(C19*(D10+E10+F10))</f>
        <v>13724.700299999997</v>
      </c>
      <c r="E19" s="11"/>
      <c r="F19" s="12">
        <f>SUM(C19:E19)</f>
        <v>59473.701299999986</v>
      </c>
      <c r="G19" s="8">
        <f>SUM(B9*C9*D9*E9*F9)</f>
        <v>304993.33999999997</v>
      </c>
    </row>
    <row r="20" spans="1:7" ht="13.5" thickBot="1">
      <c r="A20" s="49"/>
      <c r="B20" s="49"/>
      <c r="C20" s="49"/>
      <c r="D20" s="49"/>
      <c r="E20" s="49"/>
      <c r="F20" s="49"/>
      <c r="G20" s="49"/>
    </row>
    <row r="21" spans="2:7" ht="16.5" thickBot="1">
      <c r="B21" s="38"/>
      <c r="C21" s="42" t="s">
        <v>8</v>
      </c>
      <c r="D21" s="43" t="s">
        <v>16</v>
      </c>
      <c r="E21" s="43" t="s">
        <v>17</v>
      </c>
      <c r="F21" s="43" t="s">
        <v>18</v>
      </c>
      <c r="G21" s="44"/>
    </row>
    <row r="22" spans="2:7" ht="15.75">
      <c r="B22" s="39" t="s">
        <v>15</v>
      </c>
      <c r="C22" s="26">
        <v>324461</v>
      </c>
      <c r="D22" s="27">
        <v>1068529</v>
      </c>
      <c r="E22" s="28">
        <v>1</v>
      </c>
      <c r="F22" s="29">
        <v>3.3</v>
      </c>
      <c r="G22" s="30"/>
    </row>
    <row r="23" spans="2:7" ht="15.75">
      <c r="B23" s="40" t="s">
        <v>14</v>
      </c>
      <c r="C23" s="31">
        <v>266792</v>
      </c>
      <c r="D23" s="45">
        <v>930966</v>
      </c>
      <c r="E23" s="33">
        <v>0.85</v>
      </c>
      <c r="F23" s="32">
        <v>3.5</v>
      </c>
      <c r="G23" s="34"/>
    </row>
    <row r="24" spans="2:7" ht="15.75">
      <c r="B24" s="40" t="s">
        <v>19</v>
      </c>
      <c r="C24" s="46">
        <v>102310</v>
      </c>
      <c r="D24" s="45">
        <v>533610</v>
      </c>
      <c r="E24" s="33">
        <v>0.5</v>
      </c>
      <c r="F24" s="32">
        <v>5.2</v>
      </c>
      <c r="G24" s="34"/>
    </row>
    <row r="25" spans="2:7" ht="16.5" thickBot="1">
      <c r="B25" s="41" t="s">
        <v>13</v>
      </c>
      <c r="C25" s="47">
        <v>94968</v>
      </c>
      <c r="D25" s="48">
        <v>502606</v>
      </c>
      <c r="E25" s="36">
        <v>0.47</v>
      </c>
      <c r="F25" s="35">
        <v>5.3</v>
      </c>
      <c r="G25" s="37"/>
    </row>
    <row r="26" spans="2:7" ht="13.5" thickBot="1">
      <c r="B26" s="2"/>
      <c r="C26" s="2"/>
      <c r="D26" s="3"/>
      <c r="E26" s="2"/>
      <c r="F26" s="2"/>
      <c r="G26" s="2"/>
    </row>
    <row r="27" spans="2:3" ht="13.5" thickBot="1">
      <c r="B27" s="6" t="s">
        <v>8</v>
      </c>
      <c r="C27" s="23"/>
    </row>
    <row r="28" spans="2:3" ht="18.75" thickBot="1">
      <c r="B28" s="15">
        <v>102310</v>
      </c>
      <c r="C28" s="4"/>
    </row>
    <row r="30" ht="13.5" thickBot="1"/>
    <row r="31" spans="1:7" ht="54.75" thickBot="1">
      <c r="A31" s="74" t="s">
        <v>20</v>
      </c>
      <c r="B31" s="73" t="s">
        <v>21</v>
      </c>
      <c r="C31" s="6" t="s">
        <v>2</v>
      </c>
      <c r="D31" s="6" t="s">
        <v>6</v>
      </c>
      <c r="E31" s="54" t="s">
        <v>3</v>
      </c>
      <c r="F31" s="55" t="s">
        <v>7</v>
      </c>
      <c r="G31" s="54" t="s">
        <v>11</v>
      </c>
    </row>
    <row r="32" spans="1:7" ht="23.25">
      <c r="A32" s="58">
        <v>1</v>
      </c>
      <c r="B32" s="64">
        <v>200</v>
      </c>
      <c r="C32" s="61">
        <f>SUM(B28*A32*B32/1000)</f>
        <v>20462</v>
      </c>
      <c r="D32" s="61">
        <f>SUM(C32*0.3)</f>
        <v>6138.599999999999</v>
      </c>
      <c r="E32" s="56"/>
      <c r="F32" s="70">
        <f>SUM(C32:D32)</f>
        <v>26600.6</v>
      </c>
      <c r="G32" s="57">
        <f>SUM(B28*A32)</f>
        <v>102310</v>
      </c>
    </row>
    <row r="33" spans="1:7" ht="23.25">
      <c r="A33" s="59">
        <v>2</v>
      </c>
      <c r="B33" s="65">
        <v>200</v>
      </c>
      <c r="C33" s="62">
        <f>SUM(B28*A33*B33/1000)</f>
        <v>40924</v>
      </c>
      <c r="D33" s="62">
        <f>SUM(C33*0.3)</f>
        <v>12277.199999999999</v>
      </c>
      <c r="E33" s="50"/>
      <c r="F33" s="71">
        <f>SUM(C33:D33)</f>
        <v>53201.2</v>
      </c>
      <c r="G33" s="51">
        <f>SUM(B28*A33)</f>
        <v>204620</v>
      </c>
    </row>
    <row r="34" spans="1:7" ht="23.25">
      <c r="A34" s="59">
        <v>3</v>
      </c>
      <c r="B34" s="65">
        <v>200</v>
      </c>
      <c r="C34" s="62">
        <f>SUM(B28*A34*B34/1000)</f>
        <v>61386</v>
      </c>
      <c r="D34" s="62">
        <f>SUM(C34*0.3)</f>
        <v>18415.8</v>
      </c>
      <c r="E34" s="50"/>
      <c r="F34" s="71">
        <f>SUM(C34:D34)</f>
        <v>79801.8</v>
      </c>
      <c r="G34" s="51">
        <f>SUM(B28*A34)</f>
        <v>306930</v>
      </c>
    </row>
    <row r="35" spans="1:7" ht="23.25">
      <c r="A35" s="59">
        <v>4</v>
      </c>
      <c r="B35" s="65">
        <v>200</v>
      </c>
      <c r="C35" s="62">
        <f>SUM(B28*A35*B35/1000)</f>
        <v>81848</v>
      </c>
      <c r="D35" s="62">
        <f>SUM(C35*0.3)</f>
        <v>24554.399999999998</v>
      </c>
      <c r="E35" s="50"/>
      <c r="F35" s="71">
        <f>SUM(C35:D35)</f>
        <v>106402.4</v>
      </c>
      <c r="G35" s="51">
        <f>SUM(B28*A35)</f>
        <v>409240</v>
      </c>
    </row>
    <row r="36" spans="1:7" ht="24" thickBot="1">
      <c r="A36" s="60">
        <v>5</v>
      </c>
      <c r="B36" s="66">
        <v>200</v>
      </c>
      <c r="C36" s="63">
        <f>SUM(B28*A36*B36/1000)</f>
        <v>102310</v>
      </c>
      <c r="D36" s="63">
        <f>SUM(C36*0.15)</f>
        <v>15346.5</v>
      </c>
      <c r="E36" s="52"/>
      <c r="F36" s="72">
        <f>SUM(C36:D36)</f>
        <v>117656.5</v>
      </c>
      <c r="G36" s="53">
        <f>SUM(B28*A36)</f>
        <v>511550</v>
      </c>
    </row>
    <row r="37" spans="2:6" ht="13.5" thickBot="1">
      <c r="B37" s="7"/>
      <c r="C37" s="9"/>
      <c r="D37" s="9"/>
      <c r="E37" s="9"/>
      <c r="F37" s="9"/>
    </row>
    <row r="38" spans="1:7" ht="54.75" thickBot="1">
      <c r="A38" s="74" t="s">
        <v>20</v>
      </c>
      <c r="B38" s="73" t="s">
        <v>22</v>
      </c>
      <c r="C38" s="6" t="s">
        <v>2</v>
      </c>
      <c r="D38" s="6" t="s">
        <v>6</v>
      </c>
      <c r="E38" s="54" t="s">
        <v>3</v>
      </c>
      <c r="F38" s="55" t="s">
        <v>7</v>
      </c>
      <c r="G38" s="54" t="s">
        <v>11</v>
      </c>
    </row>
    <row r="39" spans="1:7" ht="23.25">
      <c r="A39" s="58">
        <v>1</v>
      </c>
      <c r="B39" s="64">
        <v>180</v>
      </c>
      <c r="C39" s="67">
        <f>SUM(B28*A39*B39/1000)</f>
        <v>18415.8</v>
      </c>
      <c r="D39" s="67">
        <f>SUM(C39*0.3)</f>
        <v>5524.74</v>
      </c>
      <c r="E39" s="56"/>
      <c r="F39" s="70">
        <f>SUM(C39:D39)</f>
        <v>23940.54</v>
      </c>
      <c r="G39" s="57">
        <f>SUM(B28*A39)</f>
        <v>102310</v>
      </c>
    </row>
    <row r="40" spans="1:7" ht="23.25">
      <c r="A40" s="59">
        <v>2</v>
      </c>
      <c r="B40" s="65">
        <v>180</v>
      </c>
      <c r="C40" s="68">
        <f>SUM(B28*A40*B40/1000)</f>
        <v>36831.6</v>
      </c>
      <c r="D40" s="68">
        <f>SUM(C40*0.3)</f>
        <v>11049.48</v>
      </c>
      <c r="E40" s="50"/>
      <c r="F40" s="71">
        <f>SUM(C40:D40)</f>
        <v>47881.08</v>
      </c>
      <c r="G40" s="51">
        <f>SUM(B28*A40)</f>
        <v>204620</v>
      </c>
    </row>
    <row r="41" spans="1:7" ht="23.25">
      <c r="A41" s="59">
        <v>3</v>
      </c>
      <c r="B41" s="65">
        <v>180</v>
      </c>
      <c r="C41" s="68">
        <f>SUM(B28*A41*B41/1000)</f>
        <v>55247.4</v>
      </c>
      <c r="D41" s="68">
        <f>SUM(C41*0.3)</f>
        <v>16574.22</v>
      </c>
      <c r="E41" s="50"/>
      <c r="F41" s="71">
        <f>SUM(C41:D41)</f>
        <v>71821.62</v>
      </c>
      <c r="G41" s="51">
        <f>SUM(B28*A41)</f>
        <v>306930</v>
      </c>
    </row>
    <row r="42" spans="1:7" ht="23.25">
      <c r="A42" s="59">
        <v>4</v>
      </c>
      <c r="B42" s="65">
        <v>180</v>
      </c>
      <c r="C42" s="68">
        <f>SUM(B28*A42*B42/1000)</f>
        <v>73663.2</v>
      </c>
      <c r="D42" s="68">
        <f>SUM(C42*0.3)</f>
        <v>22098.96</v>
      </c>
      <c r="E42" s="50"/>
      <c r="F42" s="71">
        <f>SUM(C42:D42)</f>
        <v>95762.16</v>
      </c>
      <c r="G42" s="51">
        <f>SUM(B28*A42)</f>
        <v>409240</v>
      </c>
    </row>
    <row r="43" spans="1:7" ht="24" thickBot="1">
      <c r="A43" s="60">
        <v>5</v>
      </c>
      <c r="B43" s="66">
        <v>180</v>
      </c>
      <c r="C43" s="69">
        <f>SUM(B28*A43*B43/1000)</f>
        <v>92079</v>
      </c>
      <c r="D43" s="69">
        <f>SUM(C43*0.15)</f>
        <v>13811.85</v>
      </c>
      <c r="E43" s="52"/>
      <c r="F43" s="72">
        <f>SUM(C43:D43)</f>
        <v>105890.85</v>
      </c>
      <c r="G43" s="53">
        <f>SUM(B28*A43)</f>
        <v>511550</v>
      </c>
    </row>
    <row r="44" ht="13.5" thickBot="1"/>
    <row r="45" spans="1:7" ht="54.75" thickBot="1">
      <c r="A45" s="74" t="s">
        <v>20</v>
      </c>
      <c r="B45" s="73" t="s">
        <v>23</v>
      </c>
      <c r="C45" s="6" t="s">
        <v>2</v>
      </c>
      <c r="D45" s="6" t="s">
        <v>6</v>
      </c>
      <c r="E45" s="54" t="s">
        <v>3</v>
      </c>
      <c r="F45" s="55" t="s">
        <v>7</v>
      </c>
      <c r="G45" s="54" t="s">
        <v>11</v>
      </c>
    </row>
    <row r="46" spans="1:7" ht="23.25">
      <c r="A46" s="58">
        <v>1</v>
      </c>
      <c r="B46" s="64">
        <v>150</v>
      </c>
      <c r="C46" s="67">
        <f>SUM(B28*A46*B46/1000)</f>
        <v>15346.5</v>
      </c>
      <c r="D46" s="67">
        <f>SUM(C46*0.3)</f>
        <v>4603.95</v>
      </c>
      <c r="E46" s="56"/>
      <c r="F46" s="70">
        <f>SUM(C46:D46)</f>
        <v>19950.45</v>
      </c>
      <c r="G46" s="57">
        <f>SUM(B28*A46)</f>
        <v>102310</v>
      </c>
    </row>
    <row r="47" spans="1:7" ht="23.25">
      <c r="A47" s="59">
        <v>2</v>
      </c>
      <c r="B47" s="65">
        <v>150</v>
      </c>
      <c r="C47" s="68">
        <f>SUM(B28*A47*B47/1000)</f>
        <v>30693</v>
      </c>
      <c r="D47" s="68">
        <f>SUM(C47*0.3)</f>
        <v>9207.9</v>
      </c>
      <c r="E47" s="50"/>
      <c r="F47" s="71">
        <f>SUM(C47:D47)</f>
        <v>39900.9</v>
      </c>
      <c r="G47" s="51">
        <f>SUM(B28*A47)</f>
        <v>204620</v>
      </c>
    </row>
    <row r="48" spans="1:7" ht="23.25">
      <c r="A48" s="59">
        <v>3</v>
      </c>
      <c r="B48" s="65">
        <v>150</v>
      </c>
      <c r="C48" s="68">
        <f>SUM(B28*A48*B48/1000)</f>
        <v>46039.5</v>
      </c>
      <c r="D48" s="68">
        <f>SUM(C48*0.3)</f>
        <v>13811.85</v>
      </c>
      <c r="E48" s="50"/>
      <c r="F48" s="71">
        <f>SUM(C48:D48)</f>
        <v>59851.35</v>
      </c>
      <c r="G48" s="51">
        <f>SUM(B28*A48)</f>
        <v>306930</v>
      </c>
    </row>
    <row r="49" spans="1:7" ht="23.25">
      <c r="A49" s="59">
        <v>4</v>
      </c>
      <c r="B49" s="65">
        <v>150</v>
      </c>
      <c r="C49" s="68">
        <f>SUM(B28*A49*B49/1000)</f>
        <v>61386</v>
      </c>
      <c r="D49" s="68">
        <f>SUM(C49*0.3)</f>
        <v>18415.8</v>
      </c>
      <c r="E49" s="50"/>
      <c r="F49" s="71">
        <f>SUM(C49:D49)</f>
        <v>79801.8</v>
      </c>
      <c r="G49" s="51">
        <f>SUM(B28*A49)</f>
        <v>409240</v>
      </c>
    </row>
    <row r="50" spans="1:7" ht="24" thickBot="1">
      <c r="A50" s="60">
        <v>5</v>
      </c>
      <c r="B50" s="66">
        <v>150</v>
      </c>
      <c r="C50" s="69">
        <f>SUM(B28*A50*B50/1000)</f>
        <v>76732.5</v>
      </c>
      <c r="D50" s="69">
        <f>SUM(C50*0.15)</f>
        <v>11509.875</v>
      </c>
      <c r="E50" s="52"/>
      <c r="F50" s="72">
        <f>SUM(C50:D50)</f>
        <v>88242.375</v>
      </c>
      <c r="G50" s="53">
        <f>SUM(B28*A50)</f>
        <v>511550</v>
      </c>
    </row>
  </sheetData>
  <printOptions/>
  <pageMargins left="0.75" right="0.75" top="1" bottom="1" header="0.5" footer="0.5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2010-11-19T05:30:30Z</cp:lastPrinted>
  <dcterms:created xsi:type="dcterms:W3CDTF">1996-10-08T23:32:33Z</dcterms:created>
  <dcterms:modified xsi:type="dcterms:W3CDTF">2010-11-19T05:46:34Z</dcterms:modified>
  <cp:category/>
  <cp:version/>
  <cp:contentType/>
  <cp:contentStatus/>
</cp:coreProperties>
</file>